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LENDER FOLDERS\L-GinGar Lancaster\"/>
    </mc:Choice>
  </mc:AlternateContent>
  <xr:revisionPtr revIDLastSave="0" documentId="13_ncr:1_{0FFE1E84-620D-4A74-995A-42904B09359A}" xr6:coauthVersionLast="47" xr6:coauthVersionMax="47" xr10:uidLastSave="{00000000-0000-0000-0000-000000000000}"/>
  <bookViews>
    <workbookView xWindow="28680" yWindow="-120" windowWidth="29040" windowHeight="15720" activeTab="1" xr2:uid="{C0326263-FAC0-42ED-9712-88E925F7ED4E}"/>
  </bookViews>
  <sheets>
    <sheet name="Hourly" sheetId="1" r:id="rId1"/>
    <sheet name="Direct Deposit" sheetId="2" r:id="rId2"/>
  </sheets>
  <definedNames>
    <definedName name="_xlnm.Print_Area" localSheetId="1">'Direct Deposit'!$A$3:$M$38</definedName>
    <definedName name="_xlnm.Print_Area" localSheetId="0">Hourly!$A$3:$C$13,Hourly!$D$3:$F$14,Hourly!$G$3:$L$15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B26" i="2"/>
  <c r="B37" i="2" s="1"/>
  <c r="D38" i="2" s="1"/>
  <c r="F10" i="1"/>
  <c r="F11" i="1" s="1"/>
  <c r="F12" i="1" s="1"/>
  <c r="I10" i="1"/>
  <c r="I12" i="1" s="1"/>
  <c r="C9" i="1"/>
  <c r="C10" i="1" s="1"/>
  <c r="C11" i="1" s="1"/>
  <c r="J37" i="2" l="1"/>
  <c r="L38" i="2" s="1"/>
  <c r="J34" i="2"/>
  <c r="L35" i="2" s="1"/>
  <c r="J31" i="2"/>
  <c r="L32" i="2" s="1"/>
  <c r="J28" i="2"/>
  <c r="L29" i="2" s="1"/>
  <c r="I11" i="1"/>
  <c r="B28" i="2"/>
  <c r="D29" i="2" s="1"/>
  <c r="B31" i="2"/>
  <c r="D32" i="2" s="1"/>
  <c r="B34" i="2"/>
  <c r="D35" i="2" s="1"/>
</calcChain>
</file>

<file path=xl/sharedStrings.xml><?xml version="1.0" encoding="utf-8"?>
<sst xmlns="http://schemas.openxmlformats.org/spreadsheetml/2006/main" count="71" uniqueCount="39">
  <si>
    <t>Hourly rate</t>
  </si>
  <si>
    <t>Hours worked per week</t>
  </si>
  <si>
    <t>(Total hours per year)</t>
  </si>
  <si>
    <t>Base annual income</t>
  </si>
  <si>
    <t>Base monthly income</t>
  </si>
  <si>
    <t>Average deposit</t>
  </si>
  <si>
    <t>Annual income if paid weekly</t>
  </si>
  <si>
    <t>Annual income if paid bi-weekly</t>
  </si>
  <si>
    <t>Annual income if paid twice per month</t>
  </si>
  <si>
    <t>Annual income if paid monthly</t>
  </si>
  <si>
    <t>Monthly</t>
  </si>
  <si>
    <t>DD</t>
  </si>
  <si>
    <t>YTD income</t>
  </si>
  <si>
    <t>Start date of year (or employment)</t>
  </si>
  <si>
    <t>Pay Period End date</t>
  </si>
  <si>
    <t>Monthly income</t>
  </si>
  <si>
    <t>paid months for the year</t>
  </si>
  <si>
    <t>BASE PAY for All Year Hourly Rate</t>
  </si>
  <si>
    <t>BASE PAY for Seasonal Hourly Rate</t>
  </si>
  <si>
    <t>Weeks worked in the year</t>
  </si>
  <si>
    <t>Deposit Frequency</t>
  </si>
  <si>
    <t>Once a month</t>
  </si>
  <si>
    <t>Twice a month</t>
  </si>
  <si>
    <t>Every 2 weeks</t>
  </si>
  <si>
    <t>Weekly</t>
  </si>
  <si>
    <t>Mark with an X</t>
  </si>
  <si>
    <t>Member Name:</t>
  </si>
  <si>
    <t>Dates</t>
  </si>
  <si>
    <t>Dustin Staker</t>
  </si>
  <si>
    <t>Each calculation will print on it's on own page.</t>
  </si>
  <si>
    <t>Page 1</t>
  </si>
  <si>
    <t>Page 2</t>
  </si>
  <si>
    <t>Each calculation will print on it's own page:</t>
  </si>
  <si>
    <t>Page 3</t>
  </si>
  <si>
    <t>Year to Date or W2 income</t>
  </si>
  <si>
    <t>Net:</t>
  </si>
  <si>
    <t>Gross:</t>
  </si>
  <si>
    <t>This can be used for Net or Gross income, put an X to indicate Net or Gross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</si>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</sst>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44" fontId="0" fillId="0" borderId="0" xfId="2" applyFont="1"/>
    <xf numFmtId="44" fontId="0" fillId="0" borderId="0" xfId="2" applyFont="1" applyProtection="1">
      <protection locked="0"/>
    </xf>
    <xf numFmtId="43" fontId="0" fillId="2" borderId="1" xfId="1" applyFont="1" applyFill="1" applyBorder="1" applyProtection="1">
      <protection locked="0"/>
    </xf>
    <xf numFmtId="14" fontId="0" fillId="0" borderId="0" xfId="0" applyNumberFormat="1"/>
    <xf numFmtId="2" fontId="0" fillId="0" borderId="0" xfId="0" applyNumberFormat="1"/>
    <xf numFmtId="164" fontId="0" fillId="0" borderId="0" xfId="1" applyNumberFormat="1" applyFont="1" applyProtection="1">
      <protection locked="0"/>
    </xf>
    <xf numFmtId="164" fontId="0" fillId="0" borderId="0" xfId="1" applyNumberFormat="1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44" fontId="2" fillId="0" borderId="0" xfId="2" applyFont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44" fontId="0" fillId="3" borderId="0" xfId="2" applyFont="1" applyFill="1" applyProtection="1">
      <protection locked="0"/>
    </xf>
    <xf numFmtId="164" fontId="0" fillId="3" borderId="0" xfId="1" applyNumberFormat="1" applyFont="1" applyFill="1" applyProtection="1">
      <protection locked="0"/>
    </xf>
    <xf numFmtId="43" fontId="0" fillId="3" borderId="0" xfId="1" applyFont="1" applyFill="1" applyProtection="1">
      <protection locked="0"/>
    </xf>
    <xf numFmtId="14" fontId="0" fillId="3" borderId="0" xfId="0" applyNumberFormat="1" applyFill="1" applyProtection="1">
      <protection locked="0"/>
    </xf>
    <xf numFmtId="43" fontId="0" fillId="0" borderId="0" xfId="1" applyFont="1" applyProtection="1"/>
    <xf numFmtId="44" fontId="0" fillId="0" borderId="0" xfId="2" applyFont="1" applyProtection="1"/>
    <xf numFmtId="164" fontId="0" fillId="0" borderId="0" xfId="1" applyNumberFormat="1" applyFont="1" applyProtection="1"/>
    <xf numFmtId="44" fontId="2" fillId="0" borderId="0" xfId="2" applyFont="1" applyProtection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3" fontId="4" fillId="0" borderId="0" xfId="1" applyFont="1"/>
    <xf numFmtId="0" fontId="0" fillId="2" borderId="0" xfId="0" applyFill="1" applyAlignment="1" applyProtection="1">
      <alignment horizontal="center"/>
      <protection locked="0"/>
    </xf>
    <xf numFmtId="0" fontId="5" fillId="0" borderId="0" xfId="0" applyFont="1"/>
    <xf numFmtId="0" fontId="6" fillId="0" borderId="2" xfId="0" applyFont="1" applyBorder="1" applyProtection="1">
      <protection locked="0"/>
    </xf>
    <xf numFmtId="0" fontId="6" fillId="0" borderId="2" xfId="0" applyFont="1" applyBorder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left"/>
      <protection locked="0"/>
    </xf>
    <xf numFmtId="43" fontId="5" fillId="0" borderId="2" xfId="1" applyFont="1" applyBorder="1"/>
    <xf numFmtId="43" fontId="5" fillId="0" borderId="2" xfId="1" applyFont="1" applyBorder="1" applyProtection="1">
      <protection locked="0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16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85BE4-C8BE-4E27-8185-32F65F865FC7}">
  <dimension ref="A1:J24"/>
  <sheetViews>
    <sheetView zoomScaleNormal="100" workbookViewId="0">
      <selection activeCell="B4" sqref="B4"/>
    </sheetView>
  </sheetViews>
  <sheetFormatPr defaultRowHeight="15" x14ac:dyDescent="0.25"/>
  <cols>
    <col min="1" max="1" width="17.7109375" customWidth="1"/>
    <col min="2" max="2" width="25" style="1" customWidth="1"/>
    <col min="3" max="3" width="15.42578125" style="2" customWidth="1"/>
    <col min="4" max="4" width="16.5703125" style="2" customWidth="1"/>
    <col min="5" max="5" width="24.42578125" style="2" bestFit="1" customWidth="1"/>
    <col min="6" max="6" width="15" style="2" customWidth="1"/>
    <col min="7" max="7" width="18.85546875" customWidth="1"/>
    <col min="8" max="8" width="19.7109375" customWidth="1"/>
    <col min="9" max="9" width="17.42578125" customWidth="1"/>
    <col min="10" max="10" width="14" customWidth="1"/>
    <col min="11" max="11" width="11" customWidth="1"/>
    <col min="12" max="12" width="0.28515625" customWidth="1"/>
  </cols>
  <sheetData>
    <row r="1" spans="1:10" s="28" customFormat="1" ht="18.75" x14ac:dyDescent="0.3">
      <c r="A1" s="29" t="s">
        <v>32</v>
      </c>
      <c r="B1" s="30"/>
      <c r="C1" s="31"/>
      <c r="D1" s="31"/>
      <c r="E1" s="31"/>
      <c r="F1" s="31"/>
      <c r="G1" s="28" t="s">
        <v>37</v>
      </c>
    </row>
    <row r="2" spans="1:10" s="28" customFormat="1" ht="18.75" x14ac:dyDescent="0.3">
      <c r="A2" s="28" t="s">
        <v>30</v>
      </c>
      <c r="B2" s="30"/>
      <c r="C2" s="31"/>
      <c r="D2" s="31" t="s">
        <v>31</v>
      </c>
      <c r="E2" s="31"/>
      <c r="F2" s="31"/>
      <c r="G2" s="28" t="s">
        <v>33</v>
      </c>
    </row>
    <row r="4" spans="1:10" s="33" customFormat="1" ht="15.75" x14ac:dyDescent="0.25">
      <c r="A4" s="37" t="s">
        <v>26</v>
      </c>
      <c r="B4" s="38"/>
      <c r="C4" s="39"/>
      <c r="D4" s="37" t="s">
        <v>26</v>
      </c>
      <c r="E4" s="40"/>
      <c r="F4" s="39"/>
      <c r="G4" s="37" t="s">
        <v>26</v>
      </c>
      <c r="H4" s="40"/>
      <c r="I4" s="40"/>
    </row>
    <row r="5" spans="1:10" x14ac:dyDescent="0.25">
      <c r="B5" s="17"/>
    </row>
    <row r="6" spans="1:10" s="16" customFormat="1" x14ac:dyDescent="0.25">
      <c r="B6" s="41" t="s">
        <v>17</v>
      </c>
      <c r="C6" s="41"/>
      <c r="D6" s="15"/>
      <c r="E6" s="41" t="s">
        <v>18</v>
      </c>
      <c r="F6" s="41"/>
      <c r="H6" s="41" t="s">
        <v>34</v>
      </c>
      <c r="I6" s="41"/>
      <c r="J6" s="41"/>
    </row>
    <row r="7" spans="1:10" x14ac:dyDescent="0.25">
      <c r="B7" s="1" t="s">
        <v>0</v>
      </c>
      <c r="C7" s="18">
        <v>29</v>
      </c>
      <c r="D7" s="4"/>
      <c r="E7" s="1" t="s">
        <v>0</v>
      </c>
      <c r="F7" s="18">
        <v>29</v>
      </c>
      <c r="H7" s="1" t="s">
        <v>12</v>
      </c>
      <c r="I7" s="18">
        <v>25400</v>
      </c>
    </row>
    <row r="8" spans="1:10" x14ac:dyDescent="0.25">
      <c r="B8" s="1" t="s">
        <v>1</v>
      </c>
      <c r="C8" s="19">
        <v>40</v>
      </c>
      <c r="D8" s="8"/>
      <c r="E8" s="1" t="s">
        <v>1</v>
      </c>
      <c r="F8" s="19">
        <v>40</v>
      </c>
      <c r="H8" s="1" t="s">
        <v>13</v>
      </c>
      <c r="I8" s="21">
        <v>45749</v>
      </c>
    </row>
    <row r="9" spans="1:10" x14ac:dyDescent="0.25">
      <c r="B9" s="1" t="s">
        <v>2</v>
      </c>
      <c r="C9" s="9">
        <f>C8*52</f>
        <v>2080</v>
      </c>
      <c r="D9" s="9"/>
      <c r="E9" s="1" t="s">
        <v>19</v>
      </c>
      <c r="F9" s="20">
        <v>24</v>
      </c>
      <c r="H9" s="1" t="s">
        <v>14</v>
      </c>
      <c r="I9" s="21">
        <v>45945</v>
      </c>
    </row>
    <row r="10" spans="1:10" x14ac:dyDescent="0.25">
      <c r="B10" s="10" t="s">
        <v>3</v>
      </c>
      <c r="C10" s="12">
        <f>C9*C7</f>
        <v>60320</v>
      </c>
      <c r="D10" s="12"/>
      <c r="E10" s="1" t="s">
        <v>2</v>
      </c>
      <c r="F10" s="9">
        <f>F8*F9</f>
        <v>960</v>
      </c>
      <c r="I10" s="7">
        <f>(I9-I8)/30.44</f>
        <v>6.4388961892247041</v>
      </c>
      <c r="J10" t="s">
        <v>16</v>
      </c>
    </row>
    <row r="11" spans="1:10" ht="18.75" customHeight="1" x14ac:dyDescent="0.25">
      <c r="B11" s="10" t="s">
        <v>4</v>
      </c>
      <c r="C11" s="12">
        <f>C10/12</f>
        <v>5026.666666666667</v>
      </c>
      <c r="D11" s="12"/>
      <c r="E11" s="10" t="s">
        <v>3</v>
      </c>
      <c r="F11" s="12">
        <f>F10*F7</f>
        <v>27840</v>
      </c>
      <c r="H11" s="10" t="s">
        <v>12</v>
      </c>
      <c r="I11" s="11">
        <f>(I7/I10)*12</f>
        <v>47337.306122448979</v>
      </c>
    </row>
    <row r="12" spans="1:10" ht="20.25" customHeight="1" x14ac:dyDescent="0.25">
      <c r="E12" s="10" t="s">
        <v>4</v>
      </c>
      <c r="F12" s="12">
        <f>F11/12</f>
        <v>2320</v>
      </c>
      <c r="H12" s="10" t="s">
        <v>15</v>
      </c>
      <c r="I12" s="11">
        <f>I7/I10</f>
        <v>3944.7755102040819</v>
      </c>
    </row>
    <row r="13" spans="1:10" x14ac:dyDescent="0.25">
      <c r="H13" s="1"/>
    </row>
    <row r="14" spans="1:10" x14ac:dyDescent="0.25">
      <c r="H14" s="10" t="s">
        <v>35</v>
      </c>
      <c r="I14" s="44" t="s">
        <v>38</v>
      </c>
    </row>
    <row r="15" spans="1:10" x14ac:dyDescent="0.25">
      <c r="H15" s="10" t="s">
        <v>36</v>
      </c>
      <c r="I15" s="44"/>
    </row>
    <row r="16" spans="1:10" x14ac:dyDescent="0.25">
      <c r="C16" s="22"/>
      <c r="D16" s="13"/>
      <c r="E16" s="13"/>
      <c r="F16" s="13"/>
      <c r="H16" s="1"/>
    </row>
    <row r="17" spans="3:8" x14ac:dyDescent="0.25">
      <c r="C17" s="22"/>
      <c r="E17" s="23"/>
      <c r="F17" s="23"/>
      <c r="H17" s="1"/>
    </row>
    <row r="18" spans="3:8" x14ac:dyDescent="0.25">
      <c r="C18" s="22"/>
      <c r="D18" s="24"/>
      <c r="E18" s="24"/>
      <c r="F18" s="24"/>
      <c r="H18" s="1"/>
    </row>
    <row r="19" spans="3:8" x14ac:dyDescent="0.25">
      <c r="C19" s="22"/>
      <c r="D19" s="22"/>
      <c r="E19" s="22"/>
      <c r="F19" s="22"/>
      <c r="H19" s="1"/>
    </row>
    <row r="20" spans="3:8" x14ac:dyDescent="0.25">
      <c r="C20" s="22"/>
      <c r="D20" s="24"/>
      <c r="E20" s="24"/>
      <c r="F20" s="24"/>
      <c r="H20" s="1"/>
    </row>
    <row r="21" spans="3:8" x14ac:dyDescent="0.25">
      <c r="C21" s="22"/>
      <c r="D21" s="25"/>
      <c r="E21" s="25"/>
      <c r="F21" s="25"/>
      <c r="H21" s="1"/>
    </row>
    <row r="22" spans="3:8" x14ac:dyDescent="0.25">
      <c r="C22" s="22"/>
      <c r="D22" s="22"/>
      <c r="E22" s="25"/>
      <c r="F22" s="25"/>
      <c r="H22" s="1"/>
    </row>
    <row r="23" spans="3:8" x14ac:dyDescent="0.25">
      <c r="C23" s="22"/>
      <c r="D23" s="22"/>
      <c r="E23" s="22"/>
      <c r="F23" s="22"/>
      <c r="H23" s="1"/>
    </row>
    <row r="24" spans="3:8" x14ac:dyDescent="0.25">
      <c r="C24" s="22"/>
      <c r="D24" s="22"/>
      <c r="E24" s="22"/>
      <c r="F24" s="22"/>
    </row>
  </sheetData>
  <sheetProtection sheet="1" objects="1" scenarios="1" selectLockedCells="1"/>
  <mergeCells count="3">
    <mergeCell ref="B6:C6"/>
    <mergeCell ref="E6:F6"/>
    <mergeCell ref="H6:J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8346-49F5-48CF-B44E-7E0D9E6E3C1C}">
  <dimension ref="A1:M38"/>
  <sheetViews>
    <sheetView tabSelected="1" zoomScale="90" zoomScaleNormal="90" workbookViewId="0">
      <selection activeCell="I12" sqref="I12"/>
    </sheetView>
  </sheetViews>
  <sheetFormatPr defaultRowHeight="15" x14ac:dyDescent="0.25"/>
  <cols>
    <col min="1" max="1" width="15.5703125" bestFit="1" customWidth="1"/>
    <col min="2" max="2" width="13" customWidth="1"/>
    <col min="3" max="3" width="5" customWidth="1"/>
    <col min="4" max="4" width="17.28515625" bestFit="1" customWidth="1"/>
    <col min="5" max="5" width="13.28515625" customWidth="1"/>
    <col min="9" max="9" width="15.5703125" bestFit="1" customWidth="1"/>
    <col min="10" max="10" width="13" customWidth="1"/>
    <col min="11" max="11" width="5" customWidth="1"/>
    <col min="12" max="12" width="17.28515625" bestFit="1" customWidth="1"/>
    <col min="13" max="13" width="15.140625" customWidth="1"/>
  </cols>
  <sheetData>
    <row r="1" spans="1:13" s="28" customFormat="1" ht="18.75" x14ac:dyDescent="0.3">
      <c r="A1" s="28" t="s">
        <v>29</v>
      </c>
    </row>
    <row r="2" spans="1:13" s="28" customFormat="1" ht="25.5" customHeight="1" x14ac:dyDescent="0.3">
      <c r="A2" s="28" t="s">
        <v>30</v>
      </c>
      <c r="I2" s="28" t="s">
        <v>31</v>
      </c>
    </row>
    <row r="3" spans="1:13" s="36" customFormat="1" ht="15.75" x14ac:dyDescent="0.25">
      <c r="A3" s="33" t="s">
        <v>26</v>
      </c>
      <c r="B3" s="34" t="s">
        <v>28</v>
      </c>
      <c r="C3" s="35"/>
      <c r="D3" s="35"/>
      <c r="I3" s="33" t="s">
        <v>26</v>
      </c>
      <c r="J3" s="34"/>
      <c r="K3" s="35"/>
      <c r="L3" s="35"/>
    </row>
    <row r="5" spans="1:13" x14ac:dyDescent="0.25">
      <c r="A5" s="26" t="s">
        <v>27</v>
      </c>
      <c r="B5" s="26" t="s">
        <v>11</v>
      </c>
      <c r="C5" s="27"/>
      <c r="D5" s="27" t="s">
        <v>20</v>
      </c>
      <c r="E5" s="27" t="s">
        <v>25</v>
      </c>
      <c r="I5" s="26" t="s">
        <v>27</v>
      </c>
      <c r="J5" s="26" t="s">
        <v>11</v>
      </c>
      <c r="K5" s="27"/>
      <c r="L5" s="27" t="s">
        <v>20</v>
      </c>
      <c r="M5" s="27" t="s">
        <v>25</v>
      </c>
    </row>
    <row r="6" spans="1:13" x14ac:dyDescent="0.25">
      <c r="A6" s="42"/>
      <c r="B6" s="5">
        <v>2022.8</v>
      </c>
      <c r="C6" s="6"/>
      <c r="I6" s="42"/>
      <c r="J6" s="5">
        <v>1440.93</v>
      </c>
      <c r="K6" s="6"/>
    </row>
    <row r="7" spans="1:13" x14ac:dyDescent="0.25">
      <c r="A7" s="43"/>
      <c r="B7" s="5">
        <v>1798.49</v>
      </c>
      <c r="C7" s="6"/>
      <c r="D7" t="s">
        <v>24</v>
      </c>
      <c r="E7" s="32"/>
      <c r="I7" s="43"/>
      <c r="J7" s="5">
        <v>1621.95</v>
      </c>
      <c r="K7" s="6"/>
      <c r="L7" t="s">
        <v>24</v>
      </c>
      <c r="M7" s="32"/>
    </row>
    <row r="8" spans="1:13" x14ac:dyDescent="0.25">
      <c r="A8" s="43"/>
      <c r="B8" s="5">
        <v>1724.98</v>
      </c>
      <c r="C8" s="6"/>
      <c r="D8" t="s">
        <v>23</v>
      </c>
      <c r="E8" s="32"/>
      <c r="I8" s="43"/>
      <c r="J8" s="5">
        <v>1754.45</v>
      </c>
      <c r="K8" s="6"/>
      <c r="L8" t="s">
        <v>23</v>
      </c>
      <c r="M8" s="32"/>
    </row>
    <row r="9" spans="1:13" x14ac:dyDescent="0.25">
      <c r="A9" s="43"/>
      <c r="B9" s="5">
        <v>1570.12</v>
      </c>
      <c r="C9" s="6"/>
      <c r="D9" t="s">
        <v>22</v>
      </c>
      <c r="E9" s="32"/>
      <c r="I9" s="43"/>
      <c r="J9" s="5">
        <v>1363.1</v>
      </c>
      <c r="K9" s="6"/>
      <c r="L9" t="s">
        <v>22</v>
      </c>
      <c r="M9" s="32"/>
    </row>
    <row r="10" spans="1:13" x14ac:dyDescent="0.25">
      <c r="A10" s="43"/>
      <c r="B10" s="5">
        <v>1699.75</v>
      </c>
      <c r="C10" s="6"/>
      <c r="D10" t="s">
        <v>21</v>
      </c>
      <c r="E10" s="32"/>
      <c r="I10" s="43"/>
      <c r="J10" s="5">
        <v>1564.24</v>
      </c>
      <c r="K10" s="6"/>
      <c r="L10" t="s">
        <v>21</v>
      </c>
      <c r="M10" s="32"/>
    </row>
    <row r="11" spans="1:13" x14ac:dyDescent="0.25">
      <c r="A11" s="43"/>
      <c r="B11" s="5">
        <v>1836.15</v>
      </c>
      <c r="C11" s="6"/>
      <c r="I11" s="43"/>
      <c r="J11" s="5">
        <v>1367.85</v>
      </c>
      <c r="K11" s="6"/>
    </row>
    <row r="12" spans="1:13" x14ac:dyDescent="0.25">
      <c r="A12" s="43"/>
      <c r="B12" s="5">
        <v>1806.43</v>
      </c>
      <c r="C12" s="6"/>
      <c r="I12" s="43"/>
      <c r="J12" s="5">
        <v>1552.53</v>
      </c>
      <c r="K12" s="6"/>
    </row>
    <row r="13" spans="1:13" x14ac:dyDescent="0.25">
      <c r="A13" s="43"/>
      <c r="B13" s="5">
        <v>1853.46</v>
      </c>
      <c r="C13" s="6"/>
      <c r="I13" s="43"/>
      <c r="J13" s="5">
        <v>1503.23</v>
      </c>
      <c r="K13" s="6"/>
    </row>
    <row r="14" spans="1:13" x14ac:dyDescent="0.25">
      <c r="A14" s="43"/>
      <c r="B14" s="5">
        <v>1930.56</v>
      </c>
      <c r="C14" s="6"/>
      <c r="I14" s="43"/>
      <c r="J14" s="5">
        <v>1678.31</v>
      </c>
      <c r="K14" s="6"/>
    </row>
    <row r="15" spans="1:13" x14ac:dyDescent="0.25">
      <c r="A15" s="43"/>
      <c r="B15" s="5">
        <v>1834.34</v>
      </c>
      <c r="C15" s="6"/>
      <c r="I15" s="43"/>
      <c r="J15" s="5">
        <v>1519.4</v>
      </c>
      <c r="K15" s="6"/>
    </row>
    <row r="16" spans="1:13" x14ac:dyDescent="0.25">
      <c r="A16" s="43"/>
      <c r="B16" s="5"/>
      <c r="C16" s="6"/>
      <c r="I16" s="43"/>
      <c r="J16" s="5"/>
      <c r="K16" s="6"/>
    </row>
    <row r="17" spans="1:13" x14ac:dyDescent="0.25">
      <c r="A17" s="43"/>
      <c r="B17" s="5"/>
      <c r="C17" s="6"/>
      <c r="I17" s="43"/>
      <c r="J17" s="5"/>
      <c r="K17" s="6"/>
    </row>
    <row r="18" spans="1:13" x14ac:dyDescent="0.25">
      <c r="A18" s="43"/>
      <c r="B18" s="5"/>
      <c r="C18" s="6"/>
      <c r="I18" s="43"/>
      <c r="J18" s="5"/>
      <c r="K18" s="6"/>
    </row>
    <row r="19" spans="1:13" x14ac:dyDescent="0.25">
      <c r="A19" s="43"/>
      <c r="B19" s="5"/>
      <c r="C19" s="6"/>
      <c r="I19" s="43"/>
      <c r="J19" s="5"/>
      <c r="K19" s="6"/>
    </row>
    <row r="20" spans="1:13" x14ac:dyDescent="0.25">
      <c r="A20" s="43"/>
      <c r="B20" s="5"/>
      <c r="C20" s="6"/>
      <c r="I20" s="43"/>
      <c r="J20" s="5"/>
      <c r="K20" s="6"/>
    </row>
    <row r="21" spans="1:13" x14ac:dyDescent="0.25">
      <c r="A21" s="43"/>
      <c r="B21" s="5"/>
      <c r="C21" s="6"/>
      <c r="I21" s="43"/>
      <c r="J21" s="5"/>
      <c r="K21" s="6"/>
    </row>
    <row r="22" spans="1:13" x14ac:dyDescent="0.25">
      <c r="A22" s="43"/>
      <c r="B22" s="5"/>
      <c r="C22" s="6"/>
      <c r="I22" s="43"/>
      <c r="J22" s="5"/>
      <c r="K22" s="6"/>
    </row>
    <row r="23" spans="1:13" x14ac:dyDescent="0.25">
      <c r="A23" s="43"/>
      <c r="B23" s="5"/>
      <c r="C23" s="6"/>
      <c r="I23" s="43"/>
      <c r="J23" s="5"/>
      <c r="K23" s="6"/>
    </row>
    <row r="24" spans="1:13" x14ac:dyDescent="0.25">
      <c r="A24" s="43"/>
      <c r="B24" s="5"/>
      <c r="C24" s="6"/>
      <c r="I24" s="43"/>
      <c r="J24" s="5"/>
      <c r="K24" s="6"/>
    </row>
    <row r="25" spans="1:13" x14ac:dyDescent="0.25">
      <c r="A25" s="43"/>
      <c r="B25" s="5"/>
      <c r="C25" s="6"/>
      <c r="I25" s="43"/>
      <c r="J25" s="5"/>
      <c r="K25" s="6"/>
    </row>
    <row r="26" spans="1:13" x14ac:dyDescent="0.25">
      <c r="A26" t="s">
        <v>5</v>
      </c>
      <c r="B26" s="3">
        <f>AVERAGE(B6:B25)</f>
        <v>1807.7079999999999</v>
      </c>
      <c r="I26" t="s">
        <v>5</v>
      </c>
      <c r="J26" s="3">
        <f>AVERAGE(J6:J25)</f>
        <v>1536.5989999999999</v>
      </c>
    </row>
    <row r="28" spans="1:13" x14ac:dyDescent="0.25">
      <c r="B28" s="2">
        <f>B26*52</f>
        <v>94000.815999999992</v>
      </c>
      <c r="C28" t="s">
        <v>6</v>
      </c>
      <c r="J28" s="2">
        <f>J26*52</f>
        <v>79903.148000000001</v>
      </c>
      <c r="K28" t="s">
        <v>6</v>
      </c>
    </row>
    <row r="29" spans="1:13" x14ac:dyDescent="0.25">
      <c r="D29" s="2">
        <f>B28/12</f>
        <v>7833.4013333333323</v>
      </c>
      <c r="E29" t="s">
        <v>10</v>
      </c>
      <c r="L29" s="2">
        <f>J28/12</f>
        <v>6658.5956666666671</v>
      </c>
      <c r="M29" t="s">
        <v>10</v>
      </c>
    </row>
    <row r="31" spans="1:13" x14ac:dyDescent="0.25">
      <c r="B31" s="2">
        <f>B26*26</f>
        <v>47000.407999999996</v>
      </c>
      <c r="C31" t="s">
        <v>7</v>
      </c>
      <c r="J31" s="2">
        <f>J26*26</f>
        <v>39951.574000000001</v>
      </c>
      <c r="K31" t="s">
        <v>7</v>
      </c>
    </row>
    <row r="32" spans="1:13" x14ac:dyDescent="0.25">
      <c r="B32" s="7"/>
      <c r="D32" s="2">
        <f>B31/12</f>
        <v>3916.7006666666662</v>
      </c>
      <c r="E32" t="s">
        <v>10</v>
      </c>
      <c r="J32" s="7"/>
      <c r="L32" s="2">
        <f>J31/12</f>
        <v>3329.2978333333335</v>
      </c>
      <c r="M32" t="s">
        <v>10</v>
      </c>
    </row>
    <row r="33" spans="2:13" x14ac:dyDescent="0.25">
      <c r="B33" s="7"/>
      <c r="J33" s="7"/>
    </row>
    <row r="34" spans="2:13" x14ac:dyDescent="0.25">
      <c r="B34" s="14">
        <f>B26*24</f>
        <v>43384.991999999998</v>
      </c>
      <c r="C34" t="s">
        <v>8</v>
      </c>
      <c r="J34" s="14">
        <f>J26*24</f>
        <v>36878.375999999997</v>
      </c>
      <c r="K34" t="s">
        <v>8</v>
      </c>
    </row>
    <row r="35" spans="2:13" x14ac:dyDescent="0.25">
      <c r="B35" s="7"/>
      <c r="D35" s="14">
        <f>B34/12</f>
        <v>3615.4159999999997</v>
      </c>
      <c r="E35" t="s">
        <v>10</v>
      </c>
      <c r="J35" s="7"/>
      <c r="L35" s="14">
        <f>J34/12</f>
        <v>3073.1979999999999</v>
      </c>
      <c r="M35" t="s">
        <v>10</v>
      </c>
    </row>
    <row r="36" spans="2:13" x14ac:dyDescent="0.25">
      <c r="B36" s="7"/>
      <c r="J36" s="7"/>
    </row>
    <row r="37" spans="2:13" x14ac:dyDescent="0.25">
      <c r="B37" s="2">
        <f>B26*12</f>
        <v>21692.495999999999</v>
      </c>
      <c r="C37" t="s">
        <v>9</v>
      </c>
      <c r="J37" s="2">
        <f>J26*12</f>
        <v>18439.187999999998</v>
      </c>
      <c r="K37" t="s">
        <v>9</v>
      </c>
    </row>
    <row r="38" spans="2:13" x14ac:dyDescent="0.25">
      <c r="D38" s="2">
        <f>B37/12</f>
        <v>1807.7079999999999</v>
      </c>
      <c r="E38" t="s">
        <v>10</v>
      </c>
      <c r="L38" s="2">
        <f>J37/12</f>
        <v>1536.5989999999999</v>
      </c>
      <c r="M38" t="s">
        <v>10</v>
      </c>
    </row>
  </sheetData>
  <sheetProtection sheet="1" selectLockedCells="1"/>
  <conditionalFormatting sqref="B28">
    <cfRule type="expression" dxfId="15" priority="28">
      <formula>$E$7="x"</formula>
    </cfRule>
  </conditionalFormatting>
  <conditionalFormatting sqref="B31">
    <cfRule type="expression" dxfId="14" priority="34">
      <formula>$E$8="x"</formula>
    </cfRule>
  </conditionalFormatting>
  <conditionalFormatting sqref="B34">
    <cfRule type="expression" dxfId="13" priority="32">
      <formula>$E$9="X"</formula>
    </cfRule>
  </conditionalFormatting>
  <conditionalFormatting sqref="B37">
    <cfRule type="expression" dxfId="12" priority="30">
      <formula>$E$10="X"</formula>
    </cfRule>
  </conditionalFormatting>
  <conditionalFormatting sqref="D29">
    <cfRule type="expression" dxfId="11" priority="5">
      <formula>$E$7="x"</formula>
    </cfRule>
  </conditionalFormatting>
  <conditionalFormatting sqref="D32">
    <cfRule type="expression" dxfId="10" priority="6">
      <formula>$E$8="x"</formula>
    </cfRule>
  </conditionalFormatting>
  <conditionalFormatting sqref="D35">
    <cfRule type="expression" dxfId="9" priority="7">
      <formula>$E$9="X"</formula>
    </cfRule>
  </conditionalFormatting>
  <conditionalFormatting sqref="D38">
    <cfRule type="expression" dxfId="8" priority="8">
      <formula>$E$10="X"</formula>
    </cfRule>
  </conditionalFormatting>
  <conditionalFormatting sqref="J28">
    <cfRule type="expression" dxfId="7" priority="17">
      <formula>$M$7="x"</formula>
    </cfRule>
  </conditionalFormatting>
  <conditionalFormatting sqref="J31">
    <cfRule type="expression" dxfId="6" priority="20">
      <formula>$M$8="x"</formula>
    </cfRule>
  </conditionalFormatting>
  <conditionalFormatting sqref="J34">
    <cfRule type="expression" dxfId="5" priority="19">
      <formula>$M$9="X"</formula>
    </cfRule>
  </conditionalFormatting>
  <conditionalFormatting sqref="J37">
    <cfRule type="expression" dxfId="4" priority="18">
      <formula>$M$10="X"</formula>
    </cfRule>
  </conditionalFormatting>
  <conditionalFormatting sqref="L29">
    <cfRule type="expression" dxfId="3" priority="1">
      <formula>$M$7="x"</formula>
    </cfRule>
  </conditionalFormatting>
  <conditionalFormatting sqref="L32">
    <cfRule type="expression" dxfId="2" priority="2">
      <formula>$M$8="x"</formula>
    </cfRule>
  </conditionalFormatting>
  <conditionalFormatting sqref="L35">
    <cfRule type="expression" dxfId="1" priority="3">
      <formula>$M$9="X"</formula>
    </cfRule>
  </conditionalFormatting>
  <conditionalFormatting sqref="L38">
    <cfRule type="expression" dxfId="0" priority="4">
      <formula>$M$10="X"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Hourly</vt:lpstr>
      <vt:lpstr>Direct Deposit</vt:lpstr>
      <vt:lpstr>'Direct Deposit'!Print_Area</vt:lpstr>
      <vt:lpstr>Hourly!Print_Area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GinGar Lancaster</dc:creator>
  <cp:lastModifiedBy>GinGar Lancaster</cp:lastModifiedBy>
  <cp:lastPrinted>2023-12-14T00:00:49Z</cp:lastPrinted>
  <dcterms:created xsi:type="dcterms:W3CDTF">2023-12-05T15:13:51Z</dcterms:created>
  <dcterms:modified xsi:type="dcterms:W3CDTF">2026-02-23T20:46:22Z</dcterms:modified>
</cp:coreProperties>
</file>